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KELLY SERRANO\Documents\Cuarentena\Evaluación independiente al Sistema de Control Interno\"/>
    </mc:Choice>
  </mc:AlternateContent>
  <xr:revisionPtr revIDLastSave="0" documentId="8_{5559A83D-0B98-4D1D-A3EE-CC473EB40E6D}" xr6:coauthVersionLast="45" xr6:coauthVersionMax="45" xr10:uidLastSave="{00000000-0000-0000-0000-000000000000}"/>
  <bookViews>
    <workbookView xWindow="-108" yWindow="-108" windowWidth="23256" windowHeight="12576" xr2:uid="{2205BEAC-9416-4D31-8D1B-0E5F49A86C08}"/>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calcChain>
</file>

<file path=xl/sharedStrings.xml><?xml version="1.0" encoding="utf-8"?>
<sst xmlns="http://schemas.openxmlformats.org/spreadsheetml/2006/main" count="37" uniqueCount="32">
  <si>
    <t>Nombre de la Entidad:</t>
  </si>
  <si>
    <t>INSTITUTO DISTRITAL DE RECREACIÓN Y DEPORTE</t>
  </si>
  <si>
    <t>Periodo Evaluado:</t>
  </si>
  <si>
    <t>PRIMER SEMESTRE 2020</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</si>
  <si>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</si>
  <si>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</si>
  <si>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</si>
  <si>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</si>
  <si>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Los componentes se encuentran operando juntos, sin embargo, algunos de los ítems evaluados no están integrados completamente. Uno de los temas en los que se observa mayor integración es la Gestión del Riesgo.</t>
  </si>
  <si>
    <t>¿Es efectivo el sistema de control interno para los objetivos evaluados? (Si/No) (Justifique su respuesta):</t>
  </si>
  <si>
    <t>Si</t>
  </si>
  <si>
    <t>En general el Sistema de Control Interno es efectivo, teniendo en cuenta que sus componentes se encuentran presentes y funcionando, de tal manera que ha conllevado a que las metas y objetivos del IDRD se cumplan, siempre pensando en la mejora continua del servicio prestado. Sin embargo se requiere su fortalecimiento de acuerdo a los resultados obtenidos en esta evaluación.</t>
  </si>
  <si>
    <t>La entidad cuenta dentro de su Sistema de Control Interno, con una institucionalidad (Líneas de defensa)  que le permita la toma de decisiones frente al control (Si/No) (Justifique su respuesta):</t>
  </si>
  <si>
    <t xml:space="preserve">
El esquema de líneas de defensa se institucionalizó en la Política para la Gestión del Riesgo en el IDRD desde la vigencia 2018.</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</si>
  <si>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</si>
  <si>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</si>
  <si>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</si>
  <si>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</si>
  <si>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</si>
  <si>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</si>
  <si>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</si>
  <si>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</si>
  <si>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Debilidades: Se detectó el análisis de la línea de denuncia interna sobre situaciones irregulares o posibles incumplimientos del código de integridad; la definición de documentación de líneas de reporte en temas clave para la toma de decisiones.
Así mismo se cuentan con algunos otros criterios que se encuentran documentados operando con falencias.
Fortalezas: La definición y documentación de las líneas de defensa; la definición y evaluación de la Política para la Gestión del Riesgo en el IDRD; los niveles para la aceptación del riesgo; la evaluación de la planeación estratégica, considerando alertas frente a posibles incumplimientos; Políticas claras para el ejercicio del control interno desde la primera línea de defensa; la aprobación y seguimiento del Plan Anual de Auditoría; los estándares para el reporte de información de los temas críticos de la entidad de acuerdo con las líneas de defensa.
En general el Instituto asegura las condiciones básicas para el ejercicio del control interno. </t>
  </si>
  <si>
    <t>N/A - Este informe se considera como línea base</t>
  </si>
  <si>
    <t>Evaluación de riesgos</t>
  </si>
  <si>
    <t xml:space="preserve">Debilidades: El análisis del impacto de control interno por cambios en los diferentes niveles organizacionales.
Así mismo se cuentan con algunos otros criterios que se encuentran documentados operando con falencias.
Fortalezas: El mecanismo para vincular los objetivos estratégicos con los proyectos de inversión, las metas proyecto y metas resultado a desarrollar; la definición de los objetivos de los procesos programas y/o proyectos son específicos, medibles, alcanzables, relevantes y delimitada en el tiempo; en el alcance de la Política para la Gestión del Riesgo en el IDRD define lineamientos para la entidad; la consolidación de la información clave de la Oficina Asesora de Planeación como segunda línea de defensa frente a la gestión del riesgo; la Alta Dirección monitorea los riesgos de corrupción de acuerdo a la periodicidad establecida en la Política para la Gestión del Riesgo en el IDRD; el monitoreo de cambios en el entorno (internos y externos) que pueden generar nuevos riesgos o ajustar los existentes.
En general el objetivo del componente se cumple, debido a que se identifica, evalúa y administran los riesgos, que pueden llegar a afectar el logro de los objetivos institucionales. </t>
  </si>
  <si>
    <t>Actividades de control</t>
  </si>
  <si>
    <t xml:space="preserve">
Debilidades: No se realiza la evaluación independiente a los controles implementados por los proveedores de servicios tecnológicos para mitigar los riesgos. No se han identificado y documentado situaciones específicas donde no es posible segregar adecuadamente funciones, se requiere controles alternativos para cubrir los riesgos.
Así mismo se cuentan con algunos otros criterios que se encuentran documentados operando con falencias.
Fortalezas: Los roles y usuarios en cada uno de los aplicativos de los sistemas de información, siguiendo los principios de segregación de funciones en materia de TI; el monitoreo de los riesgos de acuerdo con la Política para la Gestión del Riesgo en el IDRD.
Hace falta fortalecer el componente en el IDRD, con el fin de mejorar el diseño y aplicación de controles.</t>
  </si>
  <si>
    <t>Información y comunicación</t>
  </si>
  <si>
    <t>Debilidades: El inventario de información relevante se encuentra incompleto; las acciones de control actuales no garantizan la integridad y disponibilidad de todos los datos del Instituto, así mismo se cuentan con algunos otros criterios que se encuentran documentados operando con falencias.
Fortalezas: La entidad tiene en cuenta múltiples fuentes de datos para analizar información que le permita la consecución de las metas y objetivos; se cuenta con canales de información internos para la denuncia anónima o confidencial; cuenta con canales de comunicación externos de acuerdo con el tipo de información a divulgar; se encuentra documentado la evaluación a los canales de comunicación y su contenido; se analizan periódicamente los resultados de la evaluación de percepción de los usuarios y grupos de valor.
Es pertinente continuar con el fortalecimiento del componente en el IDRD, para lograr la satisfacción de la necesidad relacionada con la divulgación de resultados y mejoras en la gestión administrativa, así como procurar que la información y la comunicación sea adecuada para los grupos de valor e interés.</t>
  </si>
  <si>
    <t xml:space="preserve">Monitoreo </t>
  </si>
  <si>
    <t>Debilidades: No se consolidan los informes recibidos de los entes externos para determinar su impacto en el Sistema de Control Interno; no se ha documentado políticas de operación en relación con el reporte de las deficiencias de control interno detectadas; no se realiza evaluación a los servicios tercerizados según su nivel de riesgo; no se evalúa la información suministrada por los usuarios para su impacto en el Sistema de Control Interno; no se evalúa la efectividad de los planes de mejoramiento producto de auditorías internas y de entes externos.
Así mismo se cuentan con algunos otros criterios que se encuentran documentados operando con falencias.
Fortalezas: El CICCI aprueba anualmente el Plan Anual de Auditoría y realiza su seguimiento; la Oficina de Control Interno evalúa de forma independiente el diseño y operación de los controles y define su efectividad para evitar la materialización de riesgos; se han implementado procedimientos de monitoreo continuo por parte de la segunda línea de defensa; se tienen en consideración evaluaciones externas para tener una mirada independiente de las operaciones; se verifica el avance y cumplimiento de planes de mejoramiento por parte de la segunda línea.
Es indicado reforzar el componente para llevar a cabo una evaluación con mayor cobertura de la gestión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</si>
</sst>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0"/>
      <color theme="1"/>
      <name val="Arial"/>
      <family val="2"/>
    </font>
    <font>
      <b/>
      <sz val="20"/>
      <color theme="0"/>
      <name val="Arial Narrow"/>
      <family val="2"/>
    </font>
    <font>
      <b/>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8"/>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justify" vertical="center" wrapText="1"/>
      <protection locked="0"/>
    </xf>
    <xf numFmtId="49" fontId="12" fillId="2" borderId="24" xfId="0" applyNumberFormat="1" applyFont="1" applyFill="1" applyBorder="1" applyAlignment="1" applyProtection="1">
      <alignment horizontal="justify" vertical="center" wrapText="1"/>
      <protection locked="0"/>
    </xf>
    <xf numFmtId="49" fontId="12" fillId="2" borderId="25" xfId="0" applyNumberFormat="1" applyFont="1" applyFill="1" applyBorder="1" applyAlignment="1" applyProtection="1">
      <alignment horizontal="justify" vertical="center" wrapText="1"/>
      <protection locked="0"/>
    </xf>
    <xf numFmtId="49" fontId="0" fillId="2" borderId="0" xfId="0" applyNumberFormat="1" applyFill="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2"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1" xfId="0" applyFont="1" applyBorder="1" applyAlignment="1" applyProtection="1">
      <alignment horizontal="justify"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11" xfId="0" applyFont="1" applyBorder="1" applyAlignment="1" applyProtection="1">
      <alignment horizontal="center" vertical="center"/>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5" fillId="3"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4" fillId="2" borderId="0" xfId="0" applyFont="1" applyFill="1" applyAlignment="1">
      <alignment vertical="center"/>
    </xf>
    <xf numFmtId="0" fontId="9" fillId="2" borderId="0" xfId="0" applyFont="1" applyFill="1" applyAlignment="1">
      <alignment horizontal="left" vertical="center"/>
    </xf>
    <xf numFmtId="0" fontId="19" fillId="2" borderId="0" xfId="0" applyFont="1" applyFill="1" applyAlignment="1">
      <alignment vertical="center"/>
    </xf>
    <xf numFmtId="0" fontId="20" fillId="2" borderId="0" xfId="0" applyFont="1" applyFill="1"/>
    <xf numFmtId="0" fontId="0" fillId="2" borderId="32" xfId="0" applyFill="1" applyBorder="1"/>
    <xf numFmtId="0" fontId="0" fillId="2" borderId="33" xfId="0" applyFill="1" applyBorder="1"/>
    <xf numFmtId="0" fontId="0" fillId="2" borderId="34"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AE397084-8B60-4830-BDEB-6A6ACF0B02B5}"/>
            </a:ext>
          </a:extLst>
        </xdr:cNvPr>
        <xdr:cNvPicPr>
          <a:picLocks noChangeAspect="1"/>
        </xdr:cNvPicPr>
      </xdr:nvPicPr>
      <xdr:blipFill>
        <a:blip xmlns:r="http://schemas.openxmlformats.org/officeDocument/2006/relationships" r:embed="rId1"/>
        <a:stretch>
          <a:fillRect/>
        </a:stretch>
      </xdr:blipFill>
      <xdr:spPr>
        <a:xfrm>
          <a:off x="2626722" y="1701063"/>
          <a:ext cx="4556216" cy="2417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0.66666666666666663</v>
          </cell>
        </row>
        <row r="26">
          <cell r="N26">
            <v>0.63235294117647056</v>
          </cell>
        </row>
        <row r="43">
          <cell r="N43">
            <v>0.5</v>
          </cell>
        </row>
        <row r="55">
          <cell r="N55">
            <v>0.6785714285714286</v>
          </cell>
        </row>
        <row r="69">
          <cell r="N69">
            <v>0.5357142857142857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5F8D-FF63-46AD-B0D8-220EFAC13362}">
  <dimension ref="B1:V38"/>
  <sheetViews>
    <sheetView tabSelected="1" topLeftCell="C1" zoomScale="90" zoomScaleNormal="90" workbookViewId="0">
      <selection activeCell="I32" sqref="I32"/>
    </sheetView>
  </sheetViews>
  <sheetFormatPr baseColWidth="10" defaultColWidth="11.44140625" defaultRowHeight="13.2" x14ac:dyDescent="0.25"/>
  <cols>
    <col min="1" max="1" width="3.109375" style="1" customWidth="1"/>
    <col min="2" max="2" width="3.44140625" style="1" customWidth="1"/>
    <col min="3" max="3" width="35.5546875" style="1" customWidth="1"/>
    <col min="4" max="4" width="2.5546875" style="1" customWidth="1"/>
    <col min="5" max="5" width="38.6640625" style="1" customWidth="1"/>
    <col min="6" max="6" width="10.88671875" style="1" customWidth="1"/>
    <col min="7" max="7" width="23.44140625" style="1" customWidth="1"/>
    <col min="8" max="8" width="7.5546875" style="1" customWidth="1"/>
    <col min="9" max="9" width="68.109375" style="1" customWidth="1"/>
    <col min="10" max="10" width="5.88671875" style="1" customWidth="1"/>
    <col min="11" max="11" width="28.109375" style="1" customWidth="1"/>
    <col min="12" max="12" width="4.33203125" style="1" customWidth="1"/>
    <col min="13" max="13" width="78.6640625" style="1" customWidth="1"/>
    <col min="14" max="14" width="5.88671875" style="1" customWidth="1"/>
    <col min="15" max="15" width="24.88671875" style="1" customWidth="1"/>
    <col min="16" max="16" width="7" style="1" customWidth="1"/>
    <col min="17" max="16384" width="11.44140625" style="1"/>
  </cols>
  <sheetData>
    <row r="1" spans="2:16" ht="13.8"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25">
      <c r="B3" s="5"/>
      <c r="E3" s="6" t="s">
        <v>0</v>
      </c>
      <c r="F3" s="7" t="s">
        <v>1</v>
      </c>
      <c r="G3" s="7"/>
      <c r="H3" s="7"/>
      <c r="I3" s="7"/>
      <c r="J3" s="7"/>
      <c r="K3" s="7"/>
      <c r="L3" s="7"/>
      <c r="M3" s="7"/>
      <c r="N3" s="8"/>
      <c r="O3" s="8"/>
      <c r="P3" s="9"/>
    </row>
    <row r="4" spans="2:16" ht="18" customHeight="1" x14ac:dyDescent="0.25">
      <c r="B4" s="5"/>
      <c r="E4" s="10"/>
      <c r="F4" s="7"/>
      <c r="G4" s="7"/>
      <c r="H4" s="7"/>
      <c r="I4" s="7"/>
      <c r="J4" s="7"/>
      <c r="K4" s="7"/>
      <c r="L4" s="7"/>
      <c r="M4" s="7"/>
      <c r="N4" s="8"/>
      <c r="O4" s="8"/>
      <c r="P4" s="9"/>
    </row>
    <row r="5" spans="2:16" ht="41.25" customHeight="1" x14ac:dyDescent="0.25">
      <c r="B5" s="5"/>
      <c r="E5" s="11" t="s">
        <v>2</v>
      </c>
      <c r="F5" s="12" t="s">
        <v>3</v>
      </c>
      <c r="G5" s="13"/>
      <c r="H5" s="13"/>
      <c r="I5" s="13"/>
      <c r="J5" s="13"/>
      <c r="K5" s="13"/>
      <c r="L5" s="13"/>
      <c r="M5" s="14"/>
      <c r="N5" s="15"/>
      <c r="O5" s="15"/>
      <c r="P5" s="9"/>
    </row>
    <row r="6" spans="2:16" ht="18" customHeight="1" thickBot="1" x14ac:dyDescent="0.3">
      <c r="B6" s="5"/>
      <c r="E6" s="16"/>
      <c r="F6" s="15"/>
      <c r="G6" s="15"/>
      <c r="H6" s="15"/>
      <c r="I6" s="15"/>
      <c r="J6" s="15"/>
      <c r="K6" s="15"/>
      <c r="L6" s="15"/>
      <c r="P6" s="9"/>
    </row>
    <row r="7" spans="2:16" ht="93" customHeight="1" thickBot="1" x14ac:dyDescent="0.3">
      <c r="B7" s="5"/>
      <c r="I7" s="17" t="s">
        <v>4</v>
      </c>
      <c r="J7" s="18"/>
      <c r="K7" s="19"/>
      <c r="M7" s="20">
        <f>+AVERAGE(G25,G27,G29,G31,G33)</f>
        <v>0.60266106442577028</v>
      </c>
      <c r="N7" s="21"/>
      <c r="O7" s="21"/>
      <c r="P7" s="9"/>
    </row>
    <row r="8" spans="2:16" ht="18" customHeight="1" x14ac:dyDescent="0.3">
      <c r="B8" s="5"/>
      <c r="M8" s="22"/>
      <c r="N8" s="22"/>
      <c r="O8" s="22"/>
      <c r="P8" s="9"/>
    </row>
    <row r="9" spans="2:16" ht="18" customHeight="1"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2.8" x14ac:dyDescent="0.25">
      <c r="B17" s="5"/>
      <c r="C17" s="23" t="s">
        <v>5</v>
      </c>
      <c r="D17" s="24"/>
      <c r="E17" s="24"/>
      <c r="F17" s="24"/>
      <c r="G17" s="24"/>
      <c r="H17" s="24"/>
      <c r="I17" s="24"/>
      <c r="J17" s="24"/>
      <c r="K17" s="24"/>
      <c r="L17" s="24"/>
      <c r="M17" s="25"/>
      <c r="N17" s="26"/>
      <c r="O17" s="26"/>
      <c r="P17" s="9"/>
    </row>
    <row r="18" spans="2:22" ht="15.75" customHeight="1" x14ac:dyDescent="0.25">
      <c r="B18" s="5"/>
      <c r="C18" s="27"/>
      <c r="D18" s="27"/>
      <c r="E18" s="27"/>
      <c r="F18" s="27"/>
      <c r="G18" s="27"/>
      <c r="H18" s="27"/>
      <c r="I18" s="27"/>
      <c r="J18" s="27"/>
      <c r="K18" s="27"/>
      <c r="L18" s="27"/>
      <c r="M18" s="27"/>
      <c r="N18" s="28"/>
      <c r="O18" s="28"/>
      <c r="P18" s="9"/>
    </row>
    <row r="19" spans="2:22" ht="90" customHeight="1" x14ac:dyDescent="0.25">
      <c r="B19" s="5"/>
      <c r="C19" s="29" t="s">
        <v>6</v>
      </c>
      <c r="D19" s="30"/>
      <c r="E19" s="31" t="s">
        <v>7</v>
      </c>
      <c r="F19" s="32" t="s">
        <v>8</v>
      </c>
      <c r="G19" s="33"/>
      <c r="H19" s="33"/>
      <c r="I19" s="33"/>
      <c r="J19" s="33"/>
      <c r="K19" s="33"/>
      <c r="L19" s="33"/>
      <c r="M19" s="34"/>
      <c r="N19" s="35"/>
      <c r="O19" s="35"/>
      <c r="P19" s="9"/>
    </row>
    <row r="20" spans="2:22" ht="91.2" customHeight="1" x14ac:dyDescent="0.25">
      <c r="B20" s="5"/>
      <c r="C20" s="29" t="s">
        <v>9</v>
      </c>
      <c r="D20" s="30"/>
      <c r="E20" s="31" t="s">
        <v>10</v>
      </c>
      <c r="F20" s="32" t="s">
        <v>11</v>
      </c>
      <c r="G20" s="33"/>
      <c r="H20" s="33"/>
      <c r="I20" s="33"/>
      <c r="J20" s="33"/>
      <c r="K20" s="33"/>
      <c r="L20" s="33"/>
      <c r="M20" s="34"/>
      <c r="N20" s="35"/>
      <c r="O20" s="35"/>
      <c r="P20" s="9"/>
    </row>
    <row r="21" spans="2:22" ht="111.6" customHeight="1" x14ac:dyDescent="0.25">
      <c r="B21" s="5"/>
      <c r="C21" s="36" t="s">
        <v>12</v>
      </c>
      <c r="D21" s="37"/>
      <c r="E21" s="31" t="s">
        <v>10</v>
      </c>
      <c r="F21" s="32" t="s">
        <v>13</v>
      </c>
      <c r="G21" s="33"/>
      <c r="H21" s="33"/>
      <c r="I21" s="33"/>
      <c r="J21" s="33"/>
      <c r="K21" s="33"/>
      <c r="L21" s="33"/>
      <c r="M21" s="34"/>
      <c r="N21" s="35"/>
      <c r="O21" s="35"/>
      <c r="P21" s="9"/>
    </row>
    <row r="22" spans="2:22" ht="66" customHeight="1" thickBot="1" x14ac:dyDescent="0.3">
      <c r="B22" s="5"/>
      <c r="G22" s="38"/>
      <c r="P22" s="9"/>
    </row>
    <row r="23" spans="2:22" ht="102.75" customHeight="1" thickBot="1" x14ac:dyDescent="0.3">
      <c r="B23" s="5"/>
      <c r="C23" s="39" t="s">
        <v>14</v>
      </c>
      <c r="D23" s="40"/>
      <c r="E23" s="41" t="s">
        <v>15</v>
      </c>
      <c r="F23" s="40"/>
      <c r="G23" s="41" t="s">
        <v>16</v>
      </c>
      <c r="H23" s="40"/>
      <c r="I23" s="42" t="s">
        <v>17</v>
      </c>
      <c r="J23" s="43"/>
      <c r="K23" s="44" t="s">
        <v>18</v>
      </c>
      <c r="L23" s="43"/>
      <c r="M23" s="45" t="s">
        <v>19</v>
      </c>
      <c r="N23" s="43"/>
      <c r="O23" s="46" t="s">
        <v>20</v>
      </c>
      <c r="P23" s="9"/>
      <c r="Q23" s="47"/>
    </row>
    <row r="24" spans="2:22" ht="6.75" customHeight="1" x14ac:dyDescent="0.4">
      <c r="B24" s="5"/>
      <c r="C24" s="48"/>
      <c r="D24"/>
      <c r="E24"/>
      <c r="F24"/>
      <c r="G24"/>
      <c r="H24"/>
      <c r="I24" s="49"/>
      <c r="J24"/>
      <c r="K24" s="49"/>
      <c r="L24"/>
      <c r="M24"/>
      <c r="N24"/>
      <c r="O24"/>
      <c r="P24" s="9"/>
    </row>
    <row r="25" spans="2:22" ht="319.2" customHeight="1" x14ac:dyDescent="0.25">
      <c r="B25" s="5"/>
      <c r="C25" s="50" t="s">
        <v>21</v>
      </c>
      <c r="D25" s="51"/>
      <c r="E25" s="52" t="str">
        <f>+IF([1]Hoja1!$N$2&gt;=0.5,"Si","No")</f>
        <v>Si</v>
      </c>
      <c r="F25" s="53"/>
      <c r="G25" s="54">
        <f>+[1]Hoja1!N2</f>
        <v>0.66666666666666663</v>
      </c>
      <c r="H25" s="53"/>
      <c r="I25" s="55" t="s">
        <v>22</v>
      </c>
      <c r="J25" s="56"/>
      <c r="K25" s="57"/>
      <c r="L25" s="58"/>
      <c r="M25" s="59" t="s">
        <v>23</v>
      </c>
      <c r="N25" s="60"/>
      <c r="O25" s="61">
        <f>G25-K25</f>
        <v>0.66666666666666663</v>
      </c>
      <c r="P25" s="62"/>
      <c r="Q25" s="63"/>
      <c r="R25" s="63"/>
      <c r="S25" s="63"/>
      <c r="T25" s="63"/>
      <c r="U25" s="63"/>
      <c r="V25" s="63"/>
    </row>
    <row r="26" spans="2:22" ht="6.75" customHeight="1" x14ac:dyDescent="0.4">
      <c r="B26" s="5"/>
      <c r="C26" s="48"/>
      <c r="D26"/>
      <c r="E26" s="64"/>
      <c r="F26"/>
      <c r="G26" s="65"/>
      <c r="H26"/>
      <c r="I26" s="66"/>
      <c r="J26"/>
      <c r="K26" s="49"/>
      <c r="L26"/>
      <c r="M26" s="64"/>
      <c r="N26" s="67"/>
      <c r="O26" s="68"/>
      <c r="P26" s="9"/>
    </row>
    <row r="27" spans="2:22" ht="372.6" customHeight="1" x14ac:dyDescent="0.25">
      <c r="B27" s="5"/>
      <c r="C27" s="69" t="s">
        <v>24</v>
      </c>
      <c r="D27" s="51"/>
      <c r="E27" s="52" t="str">
        <f>+IF([1]Hoja1!$N$26&gt;=0.5,"Si","No")</f>
        <v>Si</v>
      </c>
      <c r="F27"/>
      <c r="G27" s="54">
        <f>+[1]Hoja1!N26</f>
        <v>0.63235294117647056</v>
      </c>
      <c r="H27"/>
      <c r="I27" s="55" t="s">
        <v>25</v>
      </c>
      <c r="J27"/>
      <c r="K27" s="57"/>
      <c r="L27" s="70"/>
      <c r="M27" s="59" t="s">
        <v>23</v>
      </c>
      <c r="N27" s="60"/>
      <c r="O27" s="61">
        <f>G27-K27</f>
        <v>0.63235294117647056</v>
      </c>
      <c r="P27" s="9"/>
    </row>
    <row r="28" spans="2:22" ht="6.75" customHeight="1" x14ac:dyDescent="0.4">
      <c r="B28" s="5"/>
      <c r="C28" s="48"/>
      <c r="D28"/>
      <c r="E28" s="64"/>
      <c r="F28"/>
      <c r="G28" s="65"/>
      <c r="H28"/>
      <c r="I28" s="66"/>
      <c r="J28"/>
      <c r="K28" s="49"/>
      <c r="L28"/>
      <c r="M28" s="64"/>
      <c r="N28" s="67"/>
      <c r="O28" s="68"/>
      <c r="P28" s="9"/>
    </row>
    <row r="29" spans="2:22" ht="306.60000000000002" customHeight="1" x14ac:dyDescent="0.25">
      <c r="B29" s="5"/>
      <c r="C29" s="71" t="s">
        <v>26</v>
      </c>
      <c r="D29" s="51"/>
      <c r="E29" s="52" t="str">
        <f>+IF([1]Hoja1!$N$43&gt;=0.5,"Si","No")</f>
        <v>Si</v>
      </c>
      <c r="F29"/>
      <c r="G29" s="54">
        <f>+[1]Hoja1!N43</f>
        <v>0.5</v>
      </c>
      <c r="H29"/>
      <c r="I29" s="55" t="s">
        <v>27</v>
      </c>
      <c r="J29"/>
      <c r="K29" s="57"/>
      <c r="L29" s="70"/>
      <c r="M29" s="59" t="s">
        <v>23</v>
      </c>
      <c r="N29" s="60"/>
      <c r="O29" s="61">
        <f>G29-K29</f>
        <v>0.5</v>
      </c>
      <c r="P29" s="9"/>
    </row>
    <row r="30" spans="2:22" ht="6.75" customHeight="1" x14ac:dyDescent="0.4">
      <c r="B30" s="5"/>
      <c r="C30" s="48"/>
      <c r="D30"/>
      <c r="E30" s="64"/>
      <c r="F30"/>
      <c r="G30" s="65"/>
      <c r="H30"/>
      <c r="I30" s="66"/>
      <c r="J30"/>
      <c r="K30" s="49"/>
      <c r="L30"/>
      <c r="M30" s="64"/>
      <c r="N30" s="67"/>
      <c r="O30" s="68"/>
      <c r="P30" s="9"/>
    </row>
    <row r="31" spans="2:22" ht="369" customHeight="1" x14ac:dyDescent="0.25">
      <c r="B31" s="5"/>
      <c r="C31" s="72" t="s">
        <v>28</v>
      </c>
      <c r="D31" s="51"/>
      <c r="E31" s="52" t="str">
        <f>+IF([1]Hoja1!$N$55&gt;=0.5,"Si","No")</f>
        <v>Si</v>
      </c>
      <c r="F31"/>
      <c r="G31" s="54">
        <f>+[1]Hoja1!N55</f>
        <v>0.6785714285714286</v>
      </c>
      <c r="H31"/>
      <c r="I31" s="55" t="s">
        <v>29</v>
      </c>
      <c r="J31"/>
      <c r="K31" s="57"/>
      <c r="L31" s="70"/>
      <c r="M31" s="59" t="s">
        <v>23</v>
      </c>
      <c r="N31" s="60"/>
      <c r="O31" s="61">
        <f>G31-K31</f>
        <v>0.6785714285714286</v>
      </c>
      <c r="P31" s="9"/>
    </row>
    <row r="32" spans="2:22" ht="6.75" customHeight="1" x14ac:dyDescent="0.4">
      <c r="B32" s="5"/>
      <c r="C32" s="48"/>
      <c r="D32"/>
      <c r="E32" s="64"/>
      <c r="F32"/>
      <c r="G32" s="65"/>
      <c r="H32"/>
      <c r="I32" s="66"/>
      <c r="J32"/>
      <c r="K32" s="49"/>
      <c r="L32"/>
      <c r="M32" s="64"/>
      <c r="N32" s="67"/>
      <c r="O32" s="68"/>
      <c r="P32" s="9"/>
    </row>
    <row r="33" spans="2:16" ht="409.6" customHeight="1" x14ac:dyDescent="0.25">
      <c r="B33" s="5"/>
      <c r="C33" s="73" t="s">
        <v>30</v>
      </c>
      <c r="D33" s="51"/>
      <c r="E33" s="52" t="str">
        <f>+IF([1]Hoja1!$N$69&gt;=0.5,"Si","No")</f>
        <v>Si</v>
      </c>
      <c r="F33"/>
      <c r="G33" s="54">
        <f>+[1]Hoja1!N69</f>
        <v>0.5357142857142857</v>
      </c>
      <c r="H33"/>
      <c r="I33" s="55" t="s">
        <v>31</v>
      </c>
      <c r="J33"/>
      <c r="K33" s="57"/>
      <c r="L33" s="70"/>
      <c r="M33" s="59" t="s">
        <v>23</v>
      </c>
      <c r="N33" s="60"/>
      <c r="O33" s="61">
        <f>G33-K33</f>
        <v>0.5357142857142857</v>
      </c>
      <c r="P33" s="9"/>
    </row>
    <row r="34" spans="2:16" ht="15.6" x14ac:dyDescent="0.25">
      <c r="B34" s="5"/>
      <c r="C34" s="74"/>
      <c r="D34" s="74"/>
      <c r="E34" s="28"/>
      <c r="M34" s="75"/>
      <c r="N34" s="75"/>
      <c r="O34" s="75"/>
      <c r="P34" s="9"/>
    </row>
    <row r="35" spans="2:16" ht="15.6" x14ac:dyDescent="0.25">
      <c r="B35" s="5"/>
      <c r="C35" s="76"/>
      <c r="D35" s="74"/>
      <c r="E35" s="28"/>
      <c r="M35" s="75"/>
      <c r="N35" s="75"/>
      <c r="O35" s="75"/>
      <c r="P35" s="9"/>
    </row>
    <row r="36" spans="2:16" x14ac:dyDescent="0.25">
      <c r="B36" s="5"/>
      <c r="C36" s="77"/>
      <c r="P36" s="9"/>
    </row>
    <row r="37" spans="2:16" ht="13.8" thickBot="1" x14ac:dyDescent="0.3">
      <c r="B37" s="78"/>
      <c r="C37" s="79"/>
      <c r="D37" s="79"/>
      <c r="E37" s="79"/>
      <c r="F37" s="79"/>
      <c r="G37" s="79"/>
      <c r="H37" s="79"/>
      <c r="I37" s="79"/>
      <c r="J37" s="79"/>
      <c r="K37" s="79"/>
      <c r="L37" s="79"/>
      <c r="M37" s="79"/>
      <c r="N37" s="79"/>
      <c r="O37" s="79"/>
      <c r="P37" s="80"/>
    </row>
    <row r="38" spans="2:16" ht="13.8"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83566CDD-FB8A-4F6A-AB21-F75AB0C1115A}">
      <formula1>"Si,No,En proceso"</formula1>
    </dataValidation>
    <dataValidation type="list" allowBlank="1" showInputMessage="1" showErrorMessage="1" sqref="N20:O20 E20:E21" xr:uid="{9196E307-99A1-4534-98C6-EEB2EBAF53CF}">
      <formula1>"Si, No"</formula1>
    </dataValidation>
    <dataValidation type="list" allowBlank="1" showInputMessage="1" showErrorMessage="1" sqref="N19:O19" xr:uid="{8DA2D258-3B6F-4F41-9FB4-15E52AB12E1E}">
      <formula1>"Si,No"</formula1>
    </dataValidation>
    <dataValidation allowBlank="1" showInputMessage="1" showErrorMessage="1" prompt="Celda formulada, información proveniente de la pestaña de deficiencias." sqref="E23" xr:uid="{200CB39A-F8DB-4143-862C-2398075FFE04}"/>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SERRANO</dc:creator>
  <cp:lastModifiedBy>KELLY SERRANO</cp:lastModifiedBy>
  <dcterms:created xsi:type="dcterms:W3CDTF">2020-08-29T00:23:25Z</dcterms:created>
  <dcterms:modified xsi:type="dcterms:W3CDTF">2020-08-29T00:23:59Z</dcterms:modified>
</cp:coreProperties>
</file>